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NOR_01_14_008!$3:$8</definedName>
  </definedNames>
  <calcPr calcId="145621"/>
</workbook>
</file>

<file path=xl/calcChain.xml><?xml version="1.0" encoding="utf-8"?>
<calcChain xmlns="http://schemas.openxmlformats.org/spreadsheetml/2006/main">
  <c r="I23" i="1" l="1"/>
  <c r="I12" i="1" l="1"/>
  <c r="J12" i="1" s="1"/>
  <c r="I13" i="1"/>
  <c r="J13" i="1"/>
  <c r="I14" i="1"/>
  <c r="J14" i="1" s="1"/>
  <c r="J15" i="1"/>
  <c r="I17" i="1"/>
  <c r="I10" i="1" s="1"/>
  <c r="I18" i="1"/>
  <c r="I19" i="1"/>
  <c r="I22" i="1"/>
  <c r="I24" i="1"/>
  <c r="I27" i="1"/>
  <c r="I28" i="1"/>
  <c r="I29" i="1"/>
  <c r="I30" i="1"/>
</calcChain>
</file>

<file path=xl/sharedStrings.xml><?xml version="1.0" encoding="utf-8"?>
<sst xmlns="http://schemas.openxmlformats.org/spreadsheetml/2006/main" count="513" uniqueCount="97">
  <si>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</si>
  <si>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</si>
  <si>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</si>
  <si>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</si>
  <si>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</si>
  <si>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</si>
  <si>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</si>
  <si>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</si>
  <si>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</si>
  <si>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</si>
  <si>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</si>
  <si>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</si>
  <si>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</si>
  <si>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</si>
  <si>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</si>
  <si>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</si>
  <si>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</si>
  <si>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</si>
  <si>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</si>
  <si>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</si>
  <si>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</si>
  <si>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</si>
  <si>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</si>
  <si>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</si>
  <si>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</si>
  <si>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</si>
  <si>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</si>
  <si>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</si>
  <si>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</si>
  <si>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</si>
  <si>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</si>
  <si>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</si>
  <si>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</si>
  <si>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</si>
  <si>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</si>
  <si>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</si>
  <si>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</si>
  <si>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</si>
  <si>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</si>
  <si>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</si>
  <si>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</si>
  <si>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</si>
  <si>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</si>
  <si>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</si>
  <si>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</si>
  <si>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</si>
  <si>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</si>
  <si>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</si>
  <si>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</si>
  <si>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</si>
  <si>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</si>
  <si>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</si>
  <si>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</si>
  <si>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</si>
  <si>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</si>
  <si>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</si>
  <si>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</si>
  <si>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</si>
  <si>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</si>
  <si>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</si>
  <si>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</si>
  <si>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</si>
  <si>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</si>
  <si>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</si>
  <si>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</si>
  <si>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</si>
  <si>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</si>
  <si>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</si>
  <si>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</si>
  <si>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</si>
  <si>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30 de Septiembre del 2019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</si>
  <si>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</si>
  <si>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</si>
  <si>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</si>
  <si>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</si>
  <si>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R33 F Infraestructura Social Municipal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</si>
  <si>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</si>
  <si>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</si>
  <si>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R33 F Fortalecimiento Municipios y DF                       </t>
  </si>
  <si>
    <t xml:space="preserve">CREDITO SIMPLE                                              </t>
  </si>
  <si>
    <t xml:space="preserve">168 MESES                     </t>
  </si>
  <si>
    <t xml:space="preserve">TIIE + 1.8                    </t>
  </si>
  <si>
    <t xml:space="preserve">OBRA PUBLICA                                                </t>
  </si>
  <si>
    <t xml:space="preserve">BANCO MERCANTIL DEL NORTE, S.A. C.P.                                                                                                                  </t>
  </si>
  <si>
    <t xml:space="preserve">46 MESES                      </t>
  </si>
  <si>
    <t xml:space="preserve">TIIE + 1.20                   </t>
  </si>
  <si>
    <t xml:space="preserve">BANCO NACIONAL DE MEXICO C.P.                                                                                                                         </t>
  </si>
  <si>
    <t xml:space="preserve">48 MESES                      </t>
  </si>
  <si>
    <t xml:space="preserve">TIIE + 0.69                   </t>
  </si>
  <si>
    <t xml:space="preserve">BANCA AFIRME SA L.P.                                                                                                                                  </t>
  </si>
  <si>
    <t xml:space="preserve">84 MESES                      </t>
  </si>
  <si>
    <t xml:space="preserve">TIIE + 0.78                  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</si>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</sst>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39">
    <xf numFmtId="0" fontId="0" fillId="0" borderId="0" xfId="0"/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165" fontId="34" fillId="27" borderId="13" xfId="60" applyNumberFormat="1" applyFont="1" applyFill="1" applyBorder="1" applyAlignment="1">
      <alignment horizontal="center" vertical="center" wrapText="1"/>
    </xf>
    <xf numFmtId="0" fontId="36" fillId="0" borderId="0" xfId="60" applyFont="1" applyBorder="1" applyAlignment="1">
      <alignment vertical="center"/>
    </xf>
    <xf numFmtId="0" fontId="37" fillId="0" borderId="0" xfId="60" applyFont="1" applyBorder="1" applyAlignment="1">
      <alignment vertical="center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7" fillId="26" borderId="14" xfId="60" applyFont="1" applyFill="1" applyBorder="1" applyAlignment="1">
      <alignment horizontal="centerContinuous" vertical="center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165" fontId="33" fillId="0" borderId="18" xfId="0" applyNumberFormat="1" applyFont="1" applyBorder="1"/>
    <xf numFmtId="0" fontId="33" fillId="0" borderId="20" xfId="0" applyFont="1" applyBorder="1"/>
    <xf numFmtId="0" fontId="33" fillId="0" borderId="20" xfId="0" applyFont="1" applyBorder="1" applyAlignment="1">
      <alignment wrapText="1"/>
    </xf>
    <xf numFmtId="165" fontId="33" fillId="0" borderId="20" xfId="0" applyNumberFormat="1" applyFont="1" applyBorder="1"/>
    <xf numFmtId="0" fontId="33" fillId="0" borderId="19" xfId="0" applyFont="1" applyBorder="1"/>
    <xf numFmtId="0" fontId="33" fillId="0" borderId="19" xfId="0" applyFont="1" applyBorder="1" applyAlignment="1">
      <alignment wrapText="1"/>
    </xf>
    <xf numFmtId="165" fontId="33" fillId="0" borderId="19" xfId="0" applyNumberFormat="1" applyFont="1" applyBorder="1"/>
    <xf numFmtId="0" fontId="38" fillId="0" borderId="18" xfId="0" applyFont="1" applyBorder="1"/>
    <xf numFmtId="0" fontId="38" fillId="28" borderId="20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/>
    </xf>
    <xf numFmtId="165" fontId="34" fillId="27" borderId="16" xfId="60" applyNumberFormat="1" applyFont="1" applyFill="1" applyBorder="1" applyAlignment="1">
      <alignment horizontal="center" vertical="center" wrapText="1"/>
    </xf>
    <xf numFmtId="165" fontId="34" fillId="27" borderId="13" xfId="60" applyNumberFormat="1" applyFont="1" applyFill="1" applyBorder="1" applyAlignment="1">
      <alignment horizontal="center" vertical="center" wrapText="1"/>
    </xf>
    <xf numFmtId="165" fontId="34" fillId="27" borderId="17" xfId="60" applyNumberFormat="1" applyFont="1" applyFill="1" applyBorder="1" applyAlignment="1">
      <alignment horizontal="center" vertical="center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13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1901825</xdr:colOff>
      <xdr:row>2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7</xdr:col>
      <xdr:colOff>1263650</xdr:colOff>
      <xdr:row>2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2740025</xdr:colOff>
      <xdr:row>2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738948</xdr:colOff>
      <xdr:row>5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853009</xdr:colOff>
      <xdr:row>4</xdr:row>
      <xdr:rowOff>101600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834084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1"/>
  <sheetViews>
    <sheetView showGridLines="0" tabSelected="1" zoomScale="90" zoomScaleNormal="90" workbookViewId="0">
      <pane ySplit="8" topLeftCell="A12" activePane="bottomLeft" state="frozen"/>
      <selection activeCell="A2" sqref="A2"/>
      <selection pane="bottomLeft" activeCell="D19" sqref="D19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5" width="40.7109375" style="12" customWidth="1"/>
    <col min="6" max="6" width="14.7109375" style="13" customWidth="1"/>
    <col min="7" max="7" width="40.7109375" style="13" customWidth="1"/>
    <col min="8" max="10" width="14.7109375" style="13" customWidth="1"/>
    <col min="11" max="11" width="16" customWidth="1"/>
    <col min="12" max="12" width="18.7109375" customWidth="1"/>
    <col min="13" max="13" width="11.7109375" bestFit="1" customWidth="1"/>
  </cols>
  <sheetData>
    <row r="3" spans="1:19" ht="26.25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"/>
      <c r="L3" s="1"/>
      <c r="S3" s="2"/>
    </row>
    <row r="4" spans="1:19" s="2" customFormat="1" ht="15.75" x14ac:dyDescent="0.2">
      <c r="A4" s="18" t="s">
        <v>68</v>
      </c>
      <c r="B4" s="18"/>
      <c r="C4" s="18"/>
      <c r="D4" s="18"/>
      <c r="E4" s="18"/>
      <c r="F4" s="18"/>
      <c r="G4" s="18"/>
      <c r="H4" s="18"/>
      <c r="I4" s="18"/>
      <c r="J4" s="18"/>
      <c r="K4" s="15"/>
      <c r="L4" s="15"/>
    </row>
    <row r="5" spans="1:19" s="2" customFormat="1" ht="14.25" x14ac:dyDescent="0.2">
      <c r="A5" s="19" t="s">
        <v>70</v>
      </c>
      <c r="B5" s="19"/>
      <c r="C5" s="19"/>
      <c r="D5" s="19"/>
      <c r="E5" s="19"/>
      <c r="F5" s="19"/>
      <c r="G5" s="19"/>
      <c r="H5" s="19"/>
      <c r="I5" s="19"/>
      <c r="J5" s="19"/>
      <c r="K5" s="16"/>
      <c r="L5" s="16"/>
    </row>
    <row r="6" spans="1:19" s="2" customFormat="1" ht="15" thickBo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16"/>
      <c r="L6" s="16"/>
    </row>
    <row r="7" spans="1:19" ht="13.5" thickBot="1" x14ac:dyDescent="0.25">
      <c r="A7" s="36" t="s">
        <v>59</v>
      </c>
      <c r="B7" s="36" t="s">
        <v>60</v>
      </c>
      <c r="C7" s="36" t="s">
        <v>61</v>
      </c>
      <c r="D7" s="36" t="s">
        <v>62</v>
      </c>
      <c r="E7" s="38" t="s">
        <v>63</v>
      </c>
      <c r="F7" s="33" t="s">
        <v>66</v>
      </c>
      <c r="G7" s="33" t="s">
        <v>2</v>
      </c>
      <c r="H7" s="33" t="s">
        <v>65</v>
      </c>
      <c r="I7" s="35" t="s">
        <v>64</v>
      </c>
      <c r="J7" s="35"/>
    </row>
    <row r="8" spans="1:19" ht="26.25" customHeight="1" thickBot="1" x14ac:dyDescent="0.25">
      <c r="A8" s="37"/>
      <c r="B8" s="37"/>
      <c r="C8" s="37"/>
      <c r="D8" s="37"/>
      <c r="E8" s="37"/>
      <c r="F8" s="34"/>
      <c r="G8" s="34"/>
      <c r="H8" s="34"/>
      <c r="I8" s="14" t="s">
        <v>69</v>
      </c>
      <c r="J8" s="14" t="s">
        <v>67</v>
      </c>
    </row>
    <row r="9" spans="1:19" x14ac:dyDescent="0.2">
      <c r="A9" s="11" t="s">
        <v>71</v>
      </c>
      <c r="B9" s="11" t="s">
        <v>72</v>
      </c>
      <c r="C9" s="11" t="s">
        <v>72</v>
      </c>
      <c r="D9" s="12" t="s">
        <v>71</v>
      </c>
      <c r="E9" s="12" t="s">
        <v>73</v>
      </c>
      <c r="F9" s="13" t="s">
        <v>74</v>
      </c>
      <c r="G9" s="13" t="s">
        <v>75</v>
      </c>
      <c r="H9" s="13" t="s">
        <v>74</v>
      </c>
      <c r="I9" s="13" t="s">
        <v>76</v>
      </c>
      <c r="J9" s="13" t="s">
        <v>77</v>
      </c>
    </row>
    <row r="10" spans="1:19" x14ac:dyDescent="0.2">
      <c r="A10" s="11" t="s">
        <v>71</v>
      </c>
      <c r="B10" s="11" t="s">
        <v>72</v>
      </c>
      <c r="C10" s="11" t="s">
        <v>72</v>
      </c>
      <c r="D10" s="12" t="s">
        <v>71</v>
      </c>
      <c r="E10" s="12" t="s">
        <v>73</v>
      </c>
      <c r="F10" s="13">
        <v>0</v>
      </c>
      <c r="G10" s="13" t="s">
        <v>78</v>
      </c>
      <c r="H10" s="13" t="s">
        <v>74</v>
      </c>
      <c r="I10" s="13">
        <f>+I17+I18+I19+I20+I22+I23+I24+I25</f>
        <v>50641868.589999996</v>
      </c>
      <c r="J10" s="13" t="s">
        <v>77</v>
      </c>
    </row>
    <row r="11" spans="1:19" x14ac:dyDescent="0.2">
      <c r="A11" s="31" t="s">
        <v>92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9" x14ac:dyDescent="0.2">
      <c r="A12" s="24" t="s">
        <v>79</v>
      </c>
      <c r="B12" s="24" t="s">
        <v>80</v>
      </c>
      <c r="C12" s="24" t="s">
        <v>81</v>
      </c>
      <c r="D12" s="25" t="s">
        <v>82</v>
      </c>
      <c r="E12" s="25" t="s">
        <v>83</v>
      </c>
      <c r="F12" s="26">
        <v>396800000</v>
      </c>
      <c r="G12" s="26" t="s">
        <v>78</v>
      </c>
      <c r="H12" s="26">
        <v>396800000</v>
      </c>
      <c r="I12" s="26">
        <f>7254000+396800000-78281290.3</f>
        <v>325772709.69999999</v>
      </c>
      <c r="J12" s="26">
        <f>I12/H12 * 100</f>
        <v>82.099977242943538</v>
      </c>
    </row>
    <row r="13" spans="1:19" x14ac:dyDescent="0.2">
      <c r="A13" s="27" t="s">
        <v>79</v>
      </c>
      <c r="B13" s="27" t="s">
        <v>84</v>
      </c>
      <c r="C13" s="27" t="s">
        <v>85</v>
      </c>
      <c r="D13" s="28" t="s">
        <v>82</v>
      </c>
      <c r="E13" s="28" t="s">
        <v>86</v>
      </c>
      <c r="F13" s="29">
        <v>70000000</v>
      </c>
      <c r="G13" s="29" t="s">
        <v>78</v>
      </c>
      <c r="H13" s="29">
        <v>70000000</v>
      </c>
      <c r="I13" s="29">
        <f>0+70000000-0</f>
        <v>70000000</v>
      </c>
      <c r="J13" s="29">
        <f>I13/H13 * 100</f>
        <v>100</v>
      </c>
    </row>
    <row r="14" spans="1:19" x14ac:dyDescent="0.2">
      <c r="A14" s="27" t="s">
        <v>79</v>
      </c>
      <c r="B14" s="27" t="s">
        <v>87</v>
      </c>
      <c r="C14" s="27" t="s">
        <v>88</v>
      </c>
      <c r="D14" s="28" t="s">
        <v>82</v>
      </c>
      <c r="E14" s="28" t="s">
        <v>89</v>
      </c>
      <c r="F14" s="29">
        <v>125136689</v>
      </c>
      <c r="G14" s="29" t="s">
        <v>78</v>
      </c>
      <c r="H14" s="29">
        <v>125136689</v>
      </c>
      <c r="I14" s="29">
        <f>23962344.66+125136689-125136689</f>
        <v>23962344.659999996</v>
      </c>
      <c r="J14" s="29">
        <f>I14/H14 * 100</f>
        <v>19.148936136547448</v>
      </c>
    </row>
    <row r="15" spans="1:19" x14ac:dyDescent="0.2">
      <c r="A15" s="27" t="s">
        <v>79</v>
      </c>
      <c r="B15" s="27" t="s">
        <v>90</v>
      </c>
      <c r="C15" s="27" t="s">
        <v>91</v>
      </c>
      <c r="D15" s="28" t="s">
        <v>82</v>
      </c>
      <c r="E15" s="28" t="s">
        <v>89</v>
      </c>
      <c r="F15" s="29">
        <v>67297147.430000007</v>
      </c>
      <c r="G15" s="29" t="s">
        <v>78</v>
      </c>
      <c r="H15" s="29">
        <v>67297147.430000007</v>
      </c>
      <c r="I15" s="29">
        <v>3323315.92</v>
      </c>
      <c r="J15" s="29">
        <f>I15/H15 * 100</f>
        <v>4.9382716012692658</v>
      </c>
    </row>
    <row r="16" spans="1:19" x14ac:dyDescent="0.2">
      <c r="A16" s="31" t="s">
        <v>93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x14ac:dyDescent="0.2">
      <c r="A17" s="24" t="s">
        <v>71</v>
      </c>
      <c r="B17" s="24" t="s">
        <v>72</v>
      </c>
      <c r="C17" s="24" t="s">
        <v>72</v>
      </c>
      <c r="D17" s="25" t="s">
        <v>71</v>
      </c>
      <c r="E17" s="25" t="s">
        <v>83</v>
      </c>
      <c r="F17" s="26">
        <v>0</v>
      </c>
      <c r="G17" s="26" t="s">
        <v>78</v>
      </c>
      <c r="H17" s="26">
        <v>0</v>
      </c>
      <c r="I17" s="26">
        <f>7254000+0</f>
        <v>7254000</v>
      </c>
      <c r="J17" s="26" t="s">
        <v>77</v>
      </c>
    </row>
    <row r="18" spans="1:10" x14ac:dyDescent="0.2">
      <c r="A18" s="27" t="s">
        <v>71</v>
      </c>
      <c r="B18" s="27" t="s">
        <v>72</v>
      </c>
      <c r="C18" s="27" t="s">
        <v>72</v>
      </c>
      <c r="D18" s="28" t="s">
        <v>71</v>
      </c>
      <c r="E18" s="28" t="s">
        <v>86</v>
      </c>
      <c r="F18" s="29">
        <v>0</v>
      </c>
      <c r="G18" s="29" t="s">
        <v>78</v>
      </c>
      <c r="H18" s="29">
        <v>0</v>
      </c>
      <c r="I18" s="29">
        <f>0+0</f>
        <v>0</v>
      </c>
      <c r="J18" s="29" t="s">
        <v>77</v>
      </c>
    </row>
    <row r="19" spans="1:10" x14ac:dyDescent="0.2">
      <c r="A19" s="27" t="s">
        <v>71</v>
      </c>
      <c r="B19" s="27" t="s">
        <v>72</v>
      </c>
      <c r="C19" s="27" t="s">
        <v>72</v>
      </c>
      <c r="D19" s="28" t="s">
        <v>71</v>
      </c>
      <c r="E19" s="28" t="s">
        <v>89</v>
      </c>
      <c r="F19" s="29">
        <v>0</v>
      </c>
      <c r="G19" s="29" t="s">
        <v>78</v>
      </c>
      <c r="H19" s="29">
        <v>0</v>
      </c>
      <c r="I19" s="29">
        <f>23962344.66+0</f>
        <v>23962344.66</v>
      </c>
      <c r="J19" s="29" t="s">
        <v>77</v>
      </c>
    </row>
    <row r="20" spans="1:10" x14ac:dyDescent="0.2">
      <c r="A20" s="27" t="s">
        <v>71</v>
      </c>
      <c r="B20" s="27" t="s">
        <v>72</v>
      </c>
      <c r="C20" s="27" t="s">
        <v>72</v>
      </c>
      <c r="D20" s="28" t="s">
        <v>71</v>
      </c>
      <c r="E20" s="28" t="s">
        <v>89</v>
      </c>
      <c r="F20" s="29">
        <v>0</v>
      </c>
      <c r="G20" s="29" t="s">
        <v>78</v>
      </c>
      <c r="H20" s="29">
        <v>0</v>
      </c>
      <c r="I20" s="29">
        <v>3323315.92</v>
      </c>
      <c r="J20" s="29" t="s">
        <v>77</v>
      </c>
    </row>
    <row r="21" spans="1:10" x14ac:dyDescent="0.2">
      <c r="A21" s="31" t="s">
        <v>94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2">
      <c r="A22" s="24" t="s">
        <v>71</v>
      </c>
      <c r="B22" s="24" t="s">
        <v>72</v>
      </c>
      <c r="C22" s="24" t="s">
        <v>72</v>
      </c>
      <c r="D22" s="25" t="s">
        <v>71</v>
      </c>
      <c r="E22" s="25" t="s">
        <v>83</v>
      </c>
      <c r="F22" s="26">
        <v>0</v>
      </c>
      <c r="G22" s="26" t="s">
        <v>78</v>
      </c>
      <c r="H22" s="26">
        <v>0</v>
      </c>
      <c r="I22" s="26">
        <f>5876864.45+0</f>
        <v>5876864.4500000002</v>
      </c>
      <c r="J22" s="26" t="s">
        <v>77</v>
      </c>
    </row>
    <row r="23" spans="1:10" x14ac:dyDescent="0.2">
      <c r="A23" s="27" t="s">
        <v>71</v>
      </c>
      <c r="B23" s="27" t="s">
        <v>72</v>
      </c>
      <c r="C23" s="27" t="s">
        <v>72</v>
      </c>
      <c r="D23" s="28" t="s">
        <v>71</v>
      </c>
      <c r="E23" s="28" t="s">
        <v>86</v>
      </c>
      <c r="F23" s="29">
        <v>0</v>
      </c>
      <c r="G23" s="29" t="s">
        <v>78</v>
      </c>
      <c r="H23" s="29">
        <v>0</v>
      </c>
      <c r="I23" s="29">
        <f>0+0</f>
        <v>0</v>
      </c>
      <c r="J23" s="29" t="s">
        <v>77</v>
      </c>
    </row>
    <row r="24" spans="1:10" x14ac:dyDescent="0.2">
      <c r="A24" s="27" t="s">
        <v>71</v>
      </c>
      <c r="B24" s="27" t="s">
        <v>72</v>
      </c>
      <c r="C24" s="27" t="s">
        <v>72</v>
      </c>
      <c r="D24" s="28" t="s">
        <v>71</v>
      </c>
      <c r="E24" s="28" t="s">
        <v>89</v>
      </c>
      <c r="F24" s="29">
        <v>0</v>
      </c>
      <c r="G24" s="29" t="s">
        <v>78</v>
      </c>
      <c r="H24" s="29">
        <v>0</v>
      </c>
      <c r="I24" s="29">
        <f>8007299.33+0</f>
        <v>8007299.3300000001</v>
      </c>
      <c r="J24" s="29" t="s">
        <v>77</v>
      </c>
    </row>
    <row r="25" spans="1:10" x14ac:dyDescent="0.2">
      <c r="A25" s="27" t="s">
        <v>71</v>
      </c>
      <c r="B25" s="27" t="s">
        <v>72</v>
      </c>
      <c r="C25" s="27" t="s">
        <v>72</v>
      </c>
      <c r="D25" s="28" t="s">
        <v>71</v>
      </c>
      <c r="E25" s="28" t="s">
        <v>89</v>
      </c>
      <c r="F25" s="29">
        <v>0</v>
      </c>
      <c r="G25" s="29" t="s">
        <v>78</v>
      </c>
      <c r="H25" s="29">
        <v>0</v>
      </c>
      <c r="I25" s="29">
        <v>2218044.23</v>
      </c>
      <c r="J25" s="29" t="s">
        <v>77</v>
      </c>
    </row>
    <row r="26" spans="1:10" x14ac:dyDescent="0.2">
      <c r="A26" s="31" t="s">
        <v>95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x14ac:dyDescent="0.2">
      <c r="A27" s="24" t="s">
        <v>71</v>
      </c>
      <c r="B27" s="24" t="s">
        <v>72</v>
      </c>
      <c r="C27" s="24" t="s">
        <v>72</v>
      </c>
      <c r="D27" s="25" t="s">
        <v>71</v>
      </c>
      <c r="E27" s="25" t="s">
        <v>83</v>
      </c>
      <c r="F27" s="26">
        <v>0</v>
      </c>
      <c r="G27" s="26" t="s">
        <v>78</v>
      </c>
      <c r="H27" s="26">
        <v>0</v>
      </c>
      <c r="I27" s="26">
        <f>0+0</f>
        <v>0</v>
      </c>
      <c r="J27" s="26" t="s">
        <v>77</v>
      </c>
    </row>
    <row r="28" spans="1:10" x14ac:dyDescent="0.2">
      <c r="A28" s="27" t="s">
        <v>71</v>
      </c>
      <c r="B28" s="27" t="s">
        <v>72</v>
      </c>
      <c r="C28" s="27" t="s">
        <v>72</v>
      </c>
      <c r="D28" s="28" t="s">
        <v>71</v>
      </c>
      <c r="E28" s="28" t="s">
        <v>86</v>
      </c>
      <c r="F28" s="29">
        <v>0</v>
      </c>
      <c r="G28" s="29" t="s">
        <v>78</v>
      </c>
      <c r="H28" s="29">
        <v>0</v>
      </c>
      <c r="I28" s="29">
        <f>0+0</f>
        <v>0</v>
      </c>
      <c r="J28" s="29" t="s">
        <v>77</v>
      </c>
    </row>
    <row r="29" spans="1:10" x14ac:dyDescent="0.2">
      <c r="A29" s="27" t="s">
        <v>71</v>
      </c>
      <c r="B29" s="27" t="s">
        <v>72</v>
      </c>
      <c r="C29" s="27" t="s">
        <v>72</v>
      </c>
      <c r="D29" s="28" t="s">
        <v>71</v>
      </c>
      <c r="E29" s="28" t="s">
        <v>89</v>
      </c>
      <c r="F29" s="29">
        <v>0</v>
      </c>
      <c r="G29" s="29" t="s">
        <v>78</v>
      </c>
      <c r="H29" s="29">
        <v>0</v>
      </c>
      <c r="I29" s="29">
        <f>516.2+0</f>
        <v>516.20000000000005</v>
      </c>
      <c r="J29" s="29" t="s">
        <v>77</v>
      </c>
    </row>
    <row r="30" spans="1:10" x14ac:dyDescent="0.2">
      <c r="A30" s="27" t="s">
        <v>71</v>
      </c>
      <c r="B30" s="27" t="s">
        <v>72</v>
      </c>
      <c r="C30" s="27" t="s">
        <v>72</v>
      </c>
      <c r="D30" s="28" t="s">
        <v>71</v>
      </c>
      <c r="E30" s="28" t="s">
        <v>89</v>
      </c>
      <c r="F30" s="29">
        <v>0</v>
      </c>
      <c r="G30" s="29" t="s">
        <v>78</v>
      </c>
      <c r="H30" s="29">
        <v>0</v>
      </c>
      <c r="I30" s="29">
        <f>516.2+0</f>
        <v>516.20000000000005</v>
      </c>
      <c r="J30" s="29" t="s">
        <v>77</v>
      </c>
    </row>
    <row r="31" spans="1:10" x14ac:dyDescent="0.2">
      <c r="A31" s="30" t="s">
        <v>96</v>
      </c>
      <c r="B31" s="21"/>
      <c r="C31" s="21"/>
      <c r="D31" s="22"/>
      <c r="E31" s="22"/>
      <c r="F31" s="23"/>
      <c r="G31" s="23"/>
      <c r="H31" s="23"/>
      <c r="I31" s="23"/>
      <c r="J31" s="23"/>
    </row>
  </sheetData>
  <mergeCells count="13">
    <mergeCell ref="A16:J16"/>
    <mergeCell ref="A21:J21"/>
    <mergeCell ref="A26:J26"/>
    <mergeCell ref="F7:F8"/>
    <mergeCell ref="G7:G8"/>
    <mergeCell ref="H7:H8"/>
    <mergeCell ref="I7:J7"/>
    <mergeCell ref="A11:J11"/>
    <mergeCell ref="A7:A8"/>
    <mergeCell ref="B7:B8"/>
    <mergeCell ref="C7:C8"/>
    <mergeCell ref="D7:D8"/>
    <mergeCell ref="E7:E8"/>
  </mergeCells>
  <printOptions horizontalCentered="1"/>
  <pageMargins left="0.23622047244094491" right="0.23622047244094491" top="0.23622047244094491" bottom="0.23622047244094491" header="0.31496062992125984" footer="0.31496062992125984"/>
  <pageSetup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2019-10-25T20:57:08Z</cp:lastPrinted>
  <dcterms:created xsi:type="dcterms:W3CDTF">2015-04-08T19:07:52Z</dcterms:created>
  <dcterms:modified xsi:type="dcterms:W3CDTF">2019-11-01T17:44:45Z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